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0" i="2" l="1"/>
  <c r="C17" i="2" l="1"/>
  <c r="C16" i="2"/>
  <c r="C15" i="2"/>
  <c r="C13" i="2"/>
  <c r="C12" i="2"/>
  <c r="D12" i="1"/>
  <c r="D11" i="1"/>
  <c r="D9" i="1"/>
  <c r="D8" i="1"/>
  <c r="F4" i="1"/>
  <c r="D10" i="1" l="1"/>
  <c r="H4" i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7" i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<sst xmlns="http://schemas.openxmlformats.org/spreadsheetml/2006/main" count="61" uniqueCount="49">
  <si>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</si>
  <si>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</si>
  <si>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</si>
  <si>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</si>
  <si>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</si>
  <si>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</si>
  <si>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</si>
  <si>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</si>
  <si>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</si>
  <si>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</si>
  <si>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</si>
  <si>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</si>
  <si>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</si>
  <si>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</si>
  <si>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</si>
  <si>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</si>
  <si>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</si>
  <si>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</si>
  <si>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</si>
  <si>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</si>
  <si>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</si>
  <si>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</si>
  <si>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</si>
  <si>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</si>
  <si>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</si>
  <si>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</si>
  <si>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</si>
  <si>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</si>
  <si>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</si>
  <si>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</si>
  <si>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</si>
  <si>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</si>
  <si>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</si>
  <si>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</si>
  <si>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</si>
  <si>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</si>
  <si>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</si>
  <si>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</si>
  <si>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</si>
  <si>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</si>
  <si>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</si>
  <si>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</si>
  <si>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</si>
  <si>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Максимовка, Тернейский МО</t>
  </si>
  <si>
    <t>КГУП "Примтеплоэнерго" в сфере электроснабжения на 2027 год (прогноз)</t>
  </si>
  <si>
    <t>Прогноз
на 2027 год</t>
  </si>
  <si>
    <t>Прогноз
на 2027 год
(тыс.руб. без НДС)</t>
  </si>
  <si>
    <t>Утв 2026</t>
  </si>
  <si>
    <t>Прогноз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</si>
</sst>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Y7">
            <v>555.15675735074637</v>
          </cell>
        </row>
        <row r="11">
          <cell r="CY11">
            <v>542.38720964100003</v>
          </cell>
        </row>
        <row r="15">
          <cell r="CY15">
            <v>484.78505000000001</v>
          </cell>
        </row>
        <row r="16">
          <cell r="CY16">
            <v>410.84505000000001</v>
          </cell>
        </row>
        <row r="20">
          <cell r="CY20">
            <v>0</v>
          </cell>
        </row>
        <row r="88">
          <cell r="CC88">
            <v>51.373925369920116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H5">
            <v>13.45</v>
          </cell>
        </row>
        <row r="6">
          <cell r="H6">
            <v>86.55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  <row r="342">
          <cell r="X342">
            <v>28133.597466306663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  <row r="114">
          <cell r="X114">
            <v>2697.0667654192971</v>
          </cell>
        </row>
        <row r="135">
          <cell r="X135">
            <v>117.27490304223139</v>
          </cell>
        </row>
        <row r="166">
          <cell r="X166">
            <v>146.80625163639024</v>
          </cell>
        </row>
        <row r="167">
          <cell r="X167">
            <v>53.636710000000001</v>
          </cell>
        </row>
        <row r="176">
          <cell r="X176">
            <v>3429.6107701499832</v>
          </cell>
        </row>
        <row r="180">
          <cell r="X180">
            <v>1035.7424525852948</v>
          </cell>
        </row>
        <row r="184">
          <cell r="X184">
            <v>235.92527999999999</v>
          </cell>
        </row>
        <row r="185">
          <cell r="X185">
            <v>5.9212916666666668</v>
          </cell>
        </row>
        <row r="215">
          <cell r="X215">
            <v>0</v>
          </cell>
        </row>
        <row r="283">
          <cell r="X283">
            <v>0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H16" sqref="H16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44</v>
      </c>
      <c r="B3" s="39"/>
      <c r="C3" s="39"/>
      <c r="D3" s="39"/>
      <c r="F3" s="2" t="s">
        <v>47</v>
      </c>
      <c r="G3" s="2" t="s">
        <v>1</v>
      </c>
      <c r="H3" s="2" t="s">
        <v>48</v>
      </c>
    </row>
    <row r="4" spans="1:8" ht="35.25" customHeight="1" x14ac:dyDescent="0.25">
      <c r="A4" s="3" t="s">
        <v>43</v>
      </c>
      <c r="D4" s="5"/>
      <c r="F4" s="6">
        <f>[1]Макс!$CC$88</f>
        <v>51.373925369920116</v>
      </c>
      <c r="G4" s="7">
        <v>104</v>
      </c>
      <c r="H4" s="8">
        <f>F4*G4/100</f>
        <v>53.428882384716914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45</v>
      </c>
      <c r="H5" s="11">
        <f>D11*H4</f>
        <v>25901.52341831911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[1]Макс!$CY$7</f>
        <v>555.15675735074637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[1]Макс!$CY$11</f>
        <v>542.38720964100003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(D9-D11-[1]Макс!$CY$20)/D9*100</f>
        <v>10.620117623925209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[1]Макс!$CY$15</f>
        <v>484.78505000000001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[1]Макс!$CY$16</f>
        <v>410.84505000000001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пос'!$H$5%</f>
        <v>3483.7548997639196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пос'!$H$6%</f>
        <v>22417.768518555189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[3]Макс!$X$342*G4/100</f>
        <v>29258.94136495893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-25775.186465195009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-3357.41794663982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C17" sqref="C17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44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Максимовка, Тернейский МО</v>
      </c>
      <c r="C5" s="5"/>
    </row>
    <row r="6" spans="1:3" x14ac:dyDescent="0.2">
      <c r="A6" s="41" t="s">
        <v>26</v>
      </c>
      <c r="B6" s="41" t="s">
        <v>3</v>
      </c>
      <c r="C6" s="41" t="s">
        <v>46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([3]Лим!$X$114+[3]Лим!$X$166+[3]Лим!$X$135)*осн.пок!$G$4/100</f>
        <v>3079.5938369018359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4643.9673516446892</v>
      </c>
    </row>
    <row r="12" spans="1:3" ht="19.5" customHeight="1" x14ac:dyDescent="0.2">
      <c r="A12" s="35" t="s">
        <v>29</v>
      </c>
      <c r="B12" s="36" t="s">
        <v>30</v>
      </c>
      <c r="C12" s="37">
        <f>[3]Лим!$X$176*осн.пок!$G$4/100</f>
        <v>3566.7952009559826</v>
      </c>
    </row>
    <row r="13" spans="1:3" ht="19.5" customHeight="1" x14ac:dyDescent="0.2">
      <c r="A13" s="35" t="s">
        <v>31</v>
      </c>
      <c r="B13" s="36" t="s">
        <v>32</v>
      </c>
      <c r="C13" s="37">
        <f>[3]Лим!$X$180*осн.пок!$G$4/100</f>
        <v>1077.1721506887066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251.52043453333332</v>
      </c>
    </row>
    <row r="15" spans="1:3" ht="19.5" customHeight="1" x14ac:dyDescent="0.2">
      <c r="A15" s="35" t="s">
        <v>34</v>
      </c>
      <c r="B15" s="36" t="s">
        <v>35</v>
      </c>
      <c r="C15" s="37">
        <f>([3]Лим!$X$184+[3]Лим!$X$283+[3]Лим!$X$215)*осн.пок!$G$4/100</f>
        <v>245.36229119999999</v>
      </c>
    </row>
    <row r="16" spans="1:3" ht="19.5" customHeight="1" x14ac:dyDescent="0.2">
      <c r="A16" s="35" t="s">
        <v>36</v>
      </c>
      <c r="B16" s="36" t="s">
        <v>37</v>
      </c>
      <c r="C16" s="37">
        <f>[3]Лим!$X$185*осн.пок!$G$4/100</f>
        <v>6.1581433333333333</v>
      </c>
    </row>
    <row r="17" spans="1:3" ht="26.25" customHeight="1" x14ac:dyDescent="0.2">
      <c r="A17" s="32" t="s">
        <v>14</v>
      </c>
      <c r="B17" s="33" t="s">
        <v>38</v>
      </c>
      <c r="C17" s="34">
        <f>[3]Лим!$X$167*осн.пок!$G$4/100</f>
        <v>55.782178399999999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21228.07756347907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29258.94136495893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2026-03-30T23:12:35Z</dcterms:modified>
</cp:coreProperties>
</file>